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0" windowWidth="9720" windowHeight="4320" activeTab="4"/>
  </bookViews>
  <sheets>
    <sheet name="1-вс" sheetId="1" r:id="rId1"/>
    <sheet name="2-вс" sheetId="2" r:id="rId2"/>
    <sheet name="3-вс" sheetId="3" r:id="rId3"/>
    <sheet name="4-вс" sheetId="4" r:id="rId4"/>
    <sheet name="7-уснВС,ВО" sheetId="5" r:id="rId5"/>
  </sheets>
  <externalReferences>
    <externalReference r:id="rId8"/>
  </externalReferences>
  <definedNames>
    <definedName name="_xlnm.Print_Titles" localSheetId="0">'1-вс'!$5:$8</definedName>
    <definedName name="стокиобъем11" localSheetId="3">#REF!</definedName>
    <definedName name="стокиобъем11" localSheetId="4">#REF!</definedName>
    <definedName name="стокиобъем11">#REF!</definedName>
    <definedName name="стокиобъем12" localSheetId="3">#REF!</definedName>
    <definedName name="стокиобъем12" localSheetId="4">#REF!</definedName>
    <definedName name="стокиобъем12">#REF!</definedName>
    <definedName name="стокитариф11" localSheetId="3">#REF!</definedName>
    <definedName name="стокитариф11" localSheetId="4">#REF!</definedName>
    <definedName name="стокитариф11">#REF!</definedName>
    <definedName name="стокитариф12" localSheetId="3">#REF!</definedName>
    <definedName name="стокитариф12" localSheetId="4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<sst xmlns="http://schemas.openxmlformats.org/spreadsheetml/2006/main" count="161" uniqueCount="116">
  <si>
    <t>Наименование показателей</t>
  </si>
  <si>
    <t>1.1.</t>
  </si>
  <si>
    <t>1.2.</t>
  </si>
  <si>
    <t>Производственные расходы</t>
  </si>
  <si>
    <t>Ремонтные расходы</t>
  </si>
  <si>
    <t>Сбытовые расходы гарантирующих организаций</t>
  </si>
  <si>
    <t>6.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</si>
  <si>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</si>
  <si>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</si>
  <si>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</si>
  <si>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</si>
  <si>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</si>
  <si>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</si>
  <si>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</si>
  <si>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</si>
  <si>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</si>
  <si>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</si>
  <si>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</si>
  <si>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</si>
  <si>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</si>
  <si>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</si>
  <si>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</si>
  <si>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</si>
  <si>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</si>
  <si>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</si>
  <si>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</si>
  <si>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</si>
  <si>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</si>
  <si>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</si>
  <si>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</si>
  <si>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</si>
  <si>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</si>
  <si>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</si>
  <si>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Установленная мощность системы</t>
  </si>
  <si>
    <t>Фактическая мощность системы</t>
  </si>
  <si>
    <t>км</t>
  </si>
  <si>
    <t>шт</t>
  </si>
  <si>
    <t>Коэффициент использования установленной мощности</t>
  </si>
  <si>
    <t>%</t>
  </si>
  <si>
    <t xml:space="preserve">Уровень потерь 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</si>
  <si>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</si>
  <si>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</si>
  <si>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</si>
  <si>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</si>
  <si>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</si>
  <si>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</si>
  <si>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</si>
  <si>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</si>
  <si>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</si>
  <si>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</si>
  <si>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</si>
  <si>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</si>
  <si>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</si>
  <si>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</si>
  <si>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Охват абонентов приборами учета воды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</si>
  <si>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</si>
  <si>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</si>
  <si>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</si>
  <si>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</si>
  <si>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</si>
  <si>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</si>
  <si>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</si>
  <si>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</si>
  <si>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Питьевая вода</t>
  </si>
  <si>
    <t>Население (тарифы указываются с учетом НДС)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</si>
  <si>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</si>
  <si>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>электроэнергию</t>
  </si>
  <si>
    <t>по приборам учета</t>
  </si>
  <si>
    <t>Индексы  роста цен на энергетические ресурсы</t>
  </si>
  <si>
    <t>10.1.</t>
  </si>
  <si>
    <t>10.2.</t>
  </si>
  <si>
    <t>Норматив технологических  затрат химреагентов, в т.ч:</t>
  </si>
  <si>
    <t>13.1.</t>
  </si>
  <si>
    <t>13.2.</t>
  </si>
  <si>
    <t>13.3.</t>
  </si>
  <si>
    <t>13.4.</t>
  </si>
  <si>
    <t>5.1.</t>
  </si>
  <si>
    <t>с 01.07.2014 по 31.12.2014</t>
  </si>
  <si>
    <t>Объем воды, пропускаемой через очистные сооружения</t>
  </si>
  <si>
    <t>с 01.01.2014 по 30.06.2014</t>
  </si>
  <si>
    <t>подъем воды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</si>
  <si>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</si>
  <si>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</si>
  <si>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</si>
  <si>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</si>
  <si>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</si>
  <si>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</si>
  <si>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</si>
  <si>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</si>
  <si>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</si>
  <si>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</si>
  <si>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</si>
  <si>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</si>
  <si>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15.1.</t>
  </si>
  <si>
    <t xml:space="preserve">18.1. </t>
  </si>
  <si>
    <t>18.2.</t>
  </si>
  <si>
    <t>тыс. м3/сутки</t>
  </si>
  <si>
    <t xml:space="preserve">Тарифы на питьевую воду и водоотведение для потребителей </t>
  </si>
  <si>
    <t>Количество подкачивающих насосных станций (НС-2, НС- подъема)</t>
  </si>
  <si>
    <t>План 
2014 года</t>
  </si>
  <si>
    <t>кВт⋅ч/м3</t>
  </si>
  <si>
    <r>
      <t>Норматив технологических  затрат электрической энергии (</t>
    </r>
    <r>
      <rPr>
        <sz val="10"/>
        <color indexed="8"/>
        <rFont val="Times New Roman"/>
        <family val="1"/>
      </rPr>
      <t>удельный расход электрической энергии на 1 м3 воды)</t>
    </r>
    <r>
      <rPr>
        <sz val="12"/>
        <color indexed="8"/>
        <rFont val="Times New Roman"/>
        <family val="1"/>
      </rPr>
      <t>, в т.ч.:</t>
    </r>
  </si>
  <si>
    <t>Анализ основных технико – экономических показателей (питьевое водоснабжение)</t>
  </si>
  <si>
    <t>Расходы, учтенные и неучтенные при расчете тарифа на питьевую воду</t>
  </si>
  <si>
    <t xml:space="preserve">Величина прибыли, необходимая для эффективного функционирования  (питьевое водоснабжение)                                                                             </t>
  </si>
  <si>
    <t>Целевые показатели деятельности (питьевое водоснабжение)</t>
  </si>
  <si>
    <t>Факт 
2012 года *</t>
  </si>
  <si>
    <t>* - предприятие ранее не оказывало услугу холодного водоснабжения</t>
  </si>
  <si>
    <t>теплоэнергию</t>
  </si>
  <si>
    <t>Приложение № 1 
к экспертному заключению 
по делу № 126-13в</t>
  </si>
  <si>
    <t>общества с ограниченной ответственностью «Красэкспортлес»                           (г. Красноярск ИНН 2465072354)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</si>
  <si>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</t>
  </si>
  <si>
    <t>Приложение № 2 
к экспертному заключению 
по делу № 126-13в</t>
  </si>
  <si>
    <t>Приложение № 3 
к экспертному заключению 
по делу № 126-13в</t>
  </si>
  <si>
    <t>Приложение № 4
к экспертному заключению 
по делу № 126-13в</t>
  </si>
  <si>
    <t>Приложение № 7
к экспертному заключению 
по делу № 126-13в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</si>
</sst>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46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7" fillId="0" borderId="0" xfId="60" applyFont="1">
      <alignment/>
      <protection/>
    </xf>
    <xf numFmtId="0" fontId="7" fillId="0" borderId="0" xfId="60" applyFont="1" applyAlignment="1">
      <alignment horizontal="center"/>
      <protection/>
    </xf>
    <xf numFmtId="0" fontId="5" fillId="0" borderId="0" xfId="60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wrapText="1"/>
      <protection/>
    </xf>
    <xf numFmtId="0" fontId="5" fillId="0" borderId="10" xfId="59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7" fillId="0" borderId="0" xfId="57" applyFont="1" applyAlignment="1">
      <alignment horizontal="right" wrapText="1"/>
      <protection/>
    </xf>
    <xf numFmtId="0" fontId="7" fillId="0" borderId="0" xfId="57" applyFont="1" applyAlignment="1">
      <alignment horizont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1" fontId="1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0" fillId="0" borderId="0" xfId="57" applyFont="1" applyAlignment="1">
      <alignment wrapText="1"/>
      <protection/>
    </xf>
    <xf numFmtId="0" fontId="11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0" xfId="60" applyFont="1" applyFill="1" applyAlignment="1">
      <alignment/>
      <protection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58" applyFont="1" applyBorder="1" applyAlignment="1">
      <alignment horizontal="center" vertical="center" wrapText="1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33" borderId="10" xfId="53" applyFont="1" applyFill="1" applyBorder="1" applyAlignment="1">
      <alignment vertical="center" wrapText="1"/>
      <protection/>
    </xf>
    <xf numFmtId="0" fontId="1" fillId="33" borderId="10" xfId="53" applyFont="1" applyFill="1" applyBorder="1" applyAlignment="1">
      <alignment horizontal="justify" vertical="top" wrapText="1"/>
      <protection/>
    </xf>
    <xf numFmtId="2" fontId="1" fillId="0" borderId="12" xfId="53" applyNumberFormat="1" applyFont="1" applyBorder="1" applyAlignment="1">
      <alignment horizontal="center" vertical="center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0" fontId="7" fillId="0" borderId="0" xfId="57" applyFont="1" applyBorder="1" applyAlignment="1">
      <alignment horizontal="center" vertical="center" wrapText="1"/>
      <protection/>
    </xf>
    <xf numFmtId="189" fontId="5" fillId="0" borderId="10" xfId="0" applyNumberFormat="1" applyFont="1" applyBorder="1" applyAlignment="1">
      <alignment horizontal="center" vertical="center" wrapText="1"/>
    </xf>
    <xf numFmtId="0" fontId="7" fillId="0" borderId="0" xfId="57" applyFont="1" applyBorder="1" applyAlignment="1">
      <alignment vertical="center" wrapText="1"/>
      <protection/>
    </xf>
    <xf numFmtId="2" fontId="7" fillId="0" borderId="0" xfId="57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0" xfId="60" applyFont="1" applyFill="1" applyAlignment="1">
      <alignment horizontal="left" vertical="center" wrapText="1"/>
      <protection/>
    </xf>
    <xf numFmtId="0" fontId="7" fillId="0" borderId="0" xfId="60" applyFont="1" applyAlignment="1">
      <alignment horizontal="center" vertical="center" wrapText="1"/>
      <protection/>
    </xf>
    <xf numFmtId="0" fontId="7" fillId="0" borderId="0" xfId="60" applyFont="1" applyAlignment="1">
      <alignment horizont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59" applyFont="1" applyAlignment="1">
      <alignment horizontal="left" wrapText="1"/>
      <protection/>
    </xf>
    <xf numFmtId="0" fontId="7" fillId="0" borderId="0" xfId="57" applyFont="1" applyAlignment="1">
      <alignment horizontal="left" wrapText="1"/>
      <protection/>
    </xf>
    <xf numFmtId="0" fontId="7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7" fillId="0" borderId="15" xfId="57" applyFont="1" applyBorder="1" applyAlignment="1">
      <alignment horizontal="center" vertical="center" wrapText="1"/>
      <protection/>
    </xf>
    <xf numFmtId="0" fontId="7" fillId="0" borderId="16" xfId="57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vertical="center" wrapText="1"/>
      <protection/>
    </xf>
    <xf numFmtId="0" fontId="7" fillId="0" borderId="0" xfId="57" applyFont="1" applyBorder="1" applyAlignment="1">
      <alignment horizontal="justify" vertical="center" wrapText="1"/>
      <protection/>
    </xf>
    <xf numFmtId="0" fontId="7" fillId="0" borderId="0" xfId="57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left" vertical="center" wrapText="1"/>
      <protection/>
    </xf>
    <xf numFmtId="0" fontId="7" fillId="0" borderId="0" xfId="57" applyFont="1" applyBorder="1" applyAlignment="1">
      <alignment horizontal="left" vertical="center"/>
      <protection/>
    </xf>
    <xf numFmtId="0" fontId="11" fillId="0" borderId="0" xfId="0" applyFont="1" applyAlignment="1">
      <alignment horizontal="center" vertical="center" wrapText="1"/>
    </xf>
    <xf numFmtId="0" fontId="7" fillId="0" borderId="0" xfId="57" applyFont="1" applyFill="1" applyBorder="1" applyAlignment="1">
      <alignment horizontal="center" wrapText="1"/>
      <protection/>
    </xf>
    <xf numFmtId="0" fontId="7" fillId="0" borderId="13" xfId="57" applyFont="1" applyBorder="1" applyAlignment="1">
      <alignment horizontal="center" vertical="center" wrapText="1"/>
      <protection/>
    </xf>
    <xf numFmtId="0" fontId="7" fillId="0" borderId="12" xfId="57" applyFont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Ппроизводственная программа ДЛЯ НАС" xfId="58"/>
    <cellStyle name="Обычный_Экспертное заключение ОАО Красноярская ТЭЦ-1 Водоотведение (приложения 1-7)" xfId="59"/>
    <cellStyle name="Обычный_Экспертное заключение ООО Типтур Водоотведение (приложения 1-7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22">
      <selection activeCell="D14" sqref="D14"/>
    </sheetView>
  </sheetViews>
  <sheetFormatPr defaultColWidth="39.8515625" defaultRowHeight="12.75"/>
  <cols>
    <col min="1" max="1" width="7.28125" style="55" customWidth="1"/>
    <col min="2" max="2" width="33.57421875" style="51" customWidth="1"/>
    <col min="3" max="3" width="13.8515625" style="51" customWidth="1"/>
    <col min="4" max="4" width="14.421875" style="51" customWidth="1"/>
    <col min="5" max="5" width="15.00390625" style="51" customWidth="1"/>
    <col min="6" max="16384" width="39.8515625" style="51" customWidth="1"/>
  </cols>
  <sheetData>
    <row r="1" spans="1:5" ht="64.5" customHeight="1">
      <c r="A1" s="13"/>
      <c r="B1" s="12"/>
      <c r="C1" s="69" t="s">
        <v>109</v>
      </c>
      <c r="D1" s="69"/>
      <c r="E1" s="69"/>
    </row>
    <row r="2" spans="1:6" ht="44.25" customHeight="1">
      <c r="A2" s="70" t="s">
        <v>102</v>
      </c>
      <c r="B2" s="70"/>
      <c r="C2" s="70"/>
      <c r="D2" s="70"/>
      <c r="E2" s="70"/>
      <c r="F2" s="40"/>
    </row>
    <row r="3" spans="1:8" ht="38.25" customHeight="1">
      <c r="A3" s="71" t="s">
        <v>110</v>
      </c>
      <c r="B3" s="71"/>
      <c r="C3" s="71"/>
      <c r="D3" s="71"/>
      <c r="E3" s="71"/>
      <c r="F3" s="9"/>
      <c r="G3" s="9"/>
      <c r="H3" s="9"/>
    </row>
    <row r="4" ht="18.75">
      <c r="C4" s="56"/>
    </row>
    <row r="5" spans="1:5" ht="15" customHeight="1">
      <c r="A5" s="72" t="s">
        <v>16</v>
      </c>
      <c r="B5" s="72" t="s">
        <v>21</v>
      </c>
      <c r="C5" s="72" t="s">
        <v>22</v>
      </c>
      <c r="D5" s="75" t="s">
        <v>56</v>
      </c>
      <c r="E5" s="76"/>
    </row>
    <row r="6" spans="1:5" ht="18" customHeight="1">
      <c r="A6" s="73"/>
      <c r="B6" s="73"/>
      <c r="C6" s="73"/>
      <c r="D6" s="72" t="s">
        <v>28</v>
      </c>
      <c r="E6" s="72" t="s">
        <v>29</v>
      </c>
    </row>
    <row r="7" spans="1:5" ht="18" customHeight="1">
      <c r="A7" s="74"/>
      <c r="B7" s="74"/>
      <c r="C7" s="74"/>
      <c r="D7" s="74"/>
      <c r="E7" s="74"/>
    </row>
    <row r="8" spans="1:5" ht="15.75">
      <c r="A8" s="52">
        <v>1</v>
      </c>
      <c r="B8" s="52">
        <v>2</v>
      </c>
      <c r="C8" s="52">
        <v>3</v>
      </c>
      <c r="D8" s="52">
        <v>4</v>
      </c>
      <c r="E8" s="52">
        <v>5</v>
      </c>
    </row>
    <row r="9" spans="1:5" ht="31.5">
      <c r="A9" s="52">
        <v>1</v>
      </c>
      <c r="B9" s="47" t="s">
        <v>30</v>
      </c>
      <c r="C9" s="52" t="s">
        <v>35</v>
      </c>
      <c r="D9" s="52">
        <v>1.314</v>
      </c>
      <c r="E9" s="52">
        <f>D9</f>
        <v>1.314</v>
      </c>
    </row>
    <row r="10" spans="1:5" ht="47.25">
      <c r="A10" s="52">
        <v>2</v>
      </c>
      <c r="B10" s="47" t="s">
        <v>31</v>
      </c>
      <c r="C10" s="52" t="s">
        <v>36</v>
      </c>
      <c r="D10" s="52">
        <v>8</v>
      </c>
      <c r="E10" s="52">
        <v>8</v>
      </c>
    </row>
    <row r="11" spans="1:5" ht="31.5">
      <c r="A11" s="52">
        <v>3</v>
      </c>
      <c r="B11" s="47" t="s">
        <v>32</v>
      </c>
      <c r="C11" s="52" t="s">
        <v>36</v>
      </c>
      <c r="D11" s="52">
        <v>0</v>
      </c>
      <c r="E11" s="52">
        <v>0</v>
      </c>
    </row>
    <row r="12" spans="1:5" ht="47.25">
      <c r="A12" s="52">
        <v>4</v>
      </c>
      <c r="B12" s="47" t="s">
        <v>98</v>
      </c>
      <c r="C12" s="52" t="s">
        <v>36</v>
      </c>
      <c r="D12" s="52">
        <v>0</v>
      </c>
      <c r="E12" s="52">
        <v>0</v>
      </c>
    </row>
    <row r="13" spans="1:5" ht="33" customHeight="1">
      <c r="A13" s="52">
        <v>5</v>
      </c>
      <c r="B13" s="47" t="s">
        <v>33</v>
      </c>
      <c r="C13" s="52" t="s">
        <v>96</v>
      </c>
      <c r="D13" s="66">
        <v>1.92</v>
      </c>
      <c r="E13" s="66">
        <f>D13</f>
        <v>1.92</v>
      </c>
    </row>
    <row r="14" spans="1:5" ht="16.5" customHeight="1">
      <c r="A14" s="52">
        <v>6</v>
      </c>
      <c r="B14" s="47" t="s">
        <v>34</v>
      </c>
      <c r="C14" s="52" t="s">
        <v>96</v>
      </c>
      <c r="D14" s="66">
        <f>D15/365</f>
        <v>0.1008027397260274</v>
      </c>
      <c r="E14" s="66">
        <f>E15/365</f>
        <v>0.1008027397260274</v>
      </c>
    </row>
    <row r="15" spans="1:5" ht="48" customHeight="1">
      <c r="A15" s="52">
        <v>7</v>
      </c>
      <c r="B15" s="47" t="s">
        <v>81</v>
      </c>
      <c r="C15" s="52" t="s">
        <v>23</v>
      </c>
      <c r="D15" s="66">
        <v>36.793</v>
      </c>
      <c r="E15" s="66">
        <f>D15</f>
        <v>36.793</v>
      </c>
    </row>
    <row r="16" spans="1:5" ht="22.5" customHeight="1">
      <c r="A16" s="52" t="s">
        <v>7</v>
      </c>
      <c r="B16" s="59" t="s">
        <v>82</v>
      </c>
      <c r="C16" s="52" t="s">
        <v>23</v>
      </c>
      <c r="D16" s="53">
        <v>0</v>
      </c>
      <c r="E16" s="53">
        <v>0</v>
      </c>
    </row>
    <row r="17" spans="1:5" ht="19.5" customHeight="1">
      <c r="A17" s="52" t="s">
        <v>8</v>
      </c>
      <c r="B17" s="60" t="s">
        <v>83</v>
      </c>
      <c r="C17" s="52" t="s">
        <v>23</v>
      </c>
      <c r="D17" s="66">
        <v>36.793</v>
      </c>
      <c r="E17" s="66">
        <f>D17</f>
        <v>36.793</v>
      </c>
    </row>
    <row r="18" spans="1:5" ht="33.75" customHeight="1">
      <c r="A18" s="52">
        <v>8</v>
      </c>
      <c r="B18" s="46" t="s">
        <v>78</v>
      </c>
      <c r="C18" s="52" t="s">
        <v>23</v>
      </c>
      <c r="D18" s="53">
        <v>0</v>
      </c>
      <c r="E18" s="53">
        <v>0</v>
      </c>
    </row>
    <row r="19" spans="1:5" ht="39" customHeight="1">
      <c r="A19" s="52">
        <v>9</v>
      </c>
      <c r="B19" s="46" t="s">
        <v>84</v>
      </c>
      <c r="C19" s="52" t="s">
        <v>23</v>
      </c>
      <c r="D19" s="53">
        <v>0</v>
      </c>
      <c r="E19" s="53">
        <v>0</v>
      </c>
    </row>
    <row r="20" spans="1:5" ht="31.5">
      <c r="A20" s="52">
        <v>10</v>
      </c>
      <c r="B20" s="47" t="s">
        <v>87</v>
      </c>
      <c r="C20" s="52" t="s">
        <v>23</v>
      </c>
      <c r="D20" s="66">
        <v>36.793</v>
      </c>
      <c r="E20" s="66">
        <f>D20</f>
        <v>36.793</v>
      </c>
    </row>
    <row r="21" spans="1:5" ht="15.75">
      <c r="A21" s="52" t="s">
        <v>69</v>
      </c>
      <c r="B21" s="61" t="s">
        <v>85</v>
      </c>
      <c r="C21" s="52" t="s">
        <v>23</v>
      </c>
      <c r="D21" s="64">
        <v>0</v>
      </c>
      <c r="E21" s="53">
        <v>0</v>
      </c>
    </row>
    <row r="22" spans="1:5" ht="15.75">
      <c r="A22" s="52" t="s">
        <v>70</v>
      </c>
      <c r="B22" s="61" t="s">
        <v>86</v>
      </c>
      <c r="C22" s="52" t="s">
        <v>23</v>
      </c>
      <c r="D22" s="66">
        <v>36.793</v>
      </c>
      <c r="E22" s="66">
        <f>D22</f>
        <v>36.793</v>
      </c>
    </row>
    <row r="23" spans="1:5" ht="34.5" customHeight="1">
      <c r="A23" s="52">
        <v>11</v>
      </c>
      <c r="B23" s="61" t="s">
        <v>88</v>
      </c>
      <c r="C23" s="52" t="s">
        <v>23</v>
      </c>
      <c r="D23" s="64">
        <v>5.13307</v>
      </c>
      <c r="E23" s="53">
        <f>D23</f>
        <v>5.13307</v>
      </c>
    </row>
    <row r="24" spans="1:5" ht="31.5">
      <c r="A24" s="52">
        <v>12</v>
      </c>
      <c r="B24" s="47" t="s">
        <v>24</v>
      </c>
      <c r="C24" s="52" t="s">
        <v>23</v>
      </c>
      <c r="D24" s="64">
        <v>2.7</v>
      </c>
      <c r="E24" s="64">
        <v>2.7</v>
      </c>
    </row>
    <row r="25" spans="1:5" ht="17.25" customHeight="1">
      <c r="A25" s="52">
        <v>13</v>
      </c>
      <c r="B25" s="46" t="s">
        <v>89</v>
      </c>
      <c r="C25" s="52" t="s">
        <v>23</v>
      </c>
      <c r="D25" s="53">
        <f>D22-D23-D24</f>
        <v>28.95993</v>
      </c>
      <c r="E25" s="53">
        <f>D25</f>
        <v>28.95993</v>
      </c>
    </row>
    <row r="26" spans="1:5" ht="15.75">
      <c r="A26" s="52" t="s">
        <v>72</v>
      </c>
      <c r="B26" s="46" t="s">
        <v>60</v>
      </c>
      <c r="C26" s="52" t="s">
        <v>23</v>
      </c>
      <c r="D26" s="53">
        <v>20.4</v>
      </c>
      <c r="E26" s="53">
        <f aca="true" t="shared" si="0" ref="E26:E32">D26</f>
        <v>20.4</v>
      </c>
    </row>
    <row r="27" spans="1:5" ht="15.75">
      <c r="A27" s="53" t="s">
        <v>90</v>
      </c>
      <c r="B27" s="46" t="s">
        <v>67</v>
      </c>
      <c r="C27" s="52" t="s">
        <v>23</v>
      </c>
      <c r="D27" s="53">
        <v>0</v>
      </c>
      <c r="E27" s="53">
        <f t="shared" si="0"/>
        <v>0</v>
      </c>
    </row>
    <row r="28" spans="1:5" ht="15.75">
      <c r="A28" s="52" t="s">
        <v>73</v>
      </c>
      <c r="B28" s="46" t="s">
        <v>25</v>
      </c>
      <c r="C28" s="52" t="s">
        <v>23</v>
      </c>
      <c r="D28" s="53">
        <v>2.76676</v>
      </c>
      <c r="E28" s="53">
        <f t="shared" si="0"/>
        <v>2.76676</v>
      </c>
    </row>
    <row r="29" spans="1:5" ht="16.5" customHeight="1">
      <c r="A29" s="52" t="s">
        <v>74</v>
      </c>
      <c r="B29" s="46" t="s">
        <v>61</v>
      </c>
      <c r="C29" s="52" t="s">
        <v>23</v>
      </c>
      <c r="D29" s="53">
        <v>5.034</v>
      </c>
      <c r="E29" s="53">
        <f t="shared" si="0"/>
        <v>5.034</v>
      </c>
    </row>
    <row r="30" spans="1:5" ht="15.75">
      <c r="A30" s="52" t="s">
        <v>91</v>
      </c>
      <c r="B30" s="46" t="s">
        <v>67</v>
      </c>
      <c r="C30" s="52" t="s">
        <v>23</v>
      </c>
      <c r="D30" s="53">
        <f>D29*59%</f>
        <v>2.9700599999999997</v>
      </c>
      <c r="E30" s="53">
        <f t="shared" si="0"/>
        <v>2.9700599999999997</v>
      </c>
    </row>
    <row r="31" spans="1:5" ht="15.75">
      <c r="A31" s="52" t="s">
        <v>75</v>
      </c>
      <c r="B31" s="46" t="s">
        <v>62</v>
      </c>
      <c r="C31" s="52" t="s">
        <v>23</v>
      </c>
      <c r="D31" s="53">
        <v>0.76</v>
      </c>
      <c r="E31" s="53">
        <f t="shared" si="0"/>
        <v>0.76</v>
      </c>
    </row>
    <row r="32" spans="1:5" ht="15.75">
      <c r="A32" s="52" t="s">
        <v>92</v>
      </c>
      <c r="B32" s="46" t="s">
        <v>67</v>
      </c>
      <c r="C32" s="52" t="s">
        <v>23</v>
      </c>
      <c r="D32" s="53">
        <f>D31*63.2%</f>
        <v>0.48032</v>
      </c>
      <c r="E32" s="53">
        <f t="shared" si="0"/>
        <v>0.48032</v>
      </c>
    </row>
    <row r="33" spans="1:5" ht="15.75">
      <c r="A33" s="52">
        <v>14</v>
      </c>
      <c r="B33" s="48" t="s">
        <v>26</v>
      </c>
      <c r="C33" s="54" t="s">
        <v>27</v>
      </c>
      <c r="D33" s="3">
        <v>23.25</v>
      </c>
      <c r="E33" s="3">
        <v>23.25</v>
      </c>
    </row>
    <row r="34" spans="1:5" ht="63">
      <c r="A34" s="52">
        <v>15</v>
      </c>
      <c r="B34" s="48" t="s">
        <v>101</v>
      </c>
      <c r="C34" s="54"/>
      <c r="D34" s="53"/>
      <c r="E34" s="53"/>
    </row>
    <row r="35" spans="1:5" ht="15" customHeight="1">
      <c r="A35" s="52" t="s">
        <v>93</v>
      </c>
      <c r="B35" s="48" t="s">
        <v>80</v>
      </c>
      <c r="C35" s="58" t="s">
        <v>100</v>
      </c>
      <c r="D35" s="64">
        <f>D33/D25</f>
        <v>0.8028334322631304</v>
      </c>
      <c r="E35" s="64">
        <f>E33/E25</f>
        <v>0.8028334322631304</v>
      </c>
    </row>
    <row r="36" spans="1:5" ht="31.5">
      <c r="A36" s="52">
        <v>16</v>
      </c>
      <c r="B36" s="48" t="s">
        <v>71</v>
      </c>
      <c r="C36" s="54" t="s">
        <v>55</v>
      </c>
      <c r="D36" s="46"/>
      <c r="E36" s="46"/>
    </row>
    <row r="37" spans="1:5" ht="15.75">
      <c r="A37" s="26">
        <v>17</v>
      </c>
      <c r="B37" s="27" t="s">
        <v>43</v>
      </c>
      <c r="C37" s="26" t="s">
        <v>38</v>
      </c>
      <c r="D37" s="52">
        <v>105.6</v>
      </c>
      <c r="E37" s="52">
        <v>105.6</v>
      </c>
    </row>
    <row r="38" spans="1:5" ht="31.5">
      <c r="A38" s="52">
        <v>18</v>
      </c>
      <c r="B38" s="46" t="s">
        <v>68</v>
      </c>
      <c r="C38" s="46"/>
      <c r="D38" s="52"/>
      <c r="E38" s="52"/>
    </row>
    <row r="39" spans="1:5" ht="15.75">
      <c r="A39" s="52" t="s">
        <v>94</v>
      </c>
      <c r="B39" s="46" t="s">
        <v>66</v>
      </c>
      <c r="C39" s="52" t="s">
        <v>38</v>
      </c>
      <c r="D39" s="52">
        <v>107.3</v>
      </c>
      <c r="E39" s="52">
        <v>107.3</v>
      </c>
    </row>
    <row r="40" spans="1:5" ht="15.75">
      <c r="A40" s="52" t="s">
        <v>95</v>
      </c>
      <c r="B40" s="46" t="s">
        <v>108</v>
      </c>
      <c r="C40" s="52" t="s">
        <v>38</v>
      </c>
      <c r="D40" s="52">
        <v>104.6</v>
      </c>
      <c r="E40" s="52">
        <v>104.6</v>
      </c>
    </row>
  </sheetData>
  <sheetProtection/>
  <mergeCells count="9">
    <mergeCell ref="C1:E1"/>
    <mergeCell ref="A2:E2"/>
    <mergeCell ref="A3:E3"/>
    <mergeCell ref="A5:A7"/>
    <mergeCell ref="B5:B7"/>
    <mergeCell ref="C5:C7"/>
    <mergeCell ref="D5:E5"/>
    <mergeCell ref="D6:D7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view="pageLayout" workbookViewId="0" topLeftCell="A2">
      <selection activeCell="C7" sqref="C7:E7"/>
    </sheetView>
  </sheetViews>
  <sheetFormatPr defaultColWidth="9.140625" defaultRowHeight="12.75"/>
  <cols>
    <col min="1" max="1" width="8.28125" style="14" customWidth="1"/>
    <col min="2" max="2" width="31.421875" style="14" customWidth="1"/>
    <col min="3" max="3" width="14.421875" style="15" customWidth="1"/>
    <col min="4" max="4" width="12.00390625" style="15" customWidth="1"/>
    <col min="5" max="5" width="15.7109375" style="14" customWidth="1"/>
    <col min="6" max="6" width="9.140625" style="14" customWidth="1"/>
    <col min="7" max="7" width="22.00390625" style="14" customWidth="1"/>
    <col min="8" max="16384" width="9.140625" style="14" customWidth="1"/>
  </cols>
  <sheetData>
    <row r="1" ht="15.75" hidden="1"/>
    <row r="2" spans="1:5" ht="59.25" customHeight="1">
      <c r="A2" s="49"/>
      <c r="B2" s="49"/>
      <c r="C2" s="77" t="s">
        <v>112</v>
      </c>
      <c r="D2" s="77"/>
      <c r="E2" s="77"/>
    </row>
    <row r="3" spans="1:4" ht="18.75">
      <c r="A3" s="16"/>
      <c r="B3" s="16"/>
      <c r="C3" s="17"/>
      <c r="D3" s="17"/>
    </row>
    <row r="4" spans="1:7" ht="19.5" customHeight="1">
      <c r="A4" s="78" t="s">
        <v>103</v>
      </c>
      <c r="B4" s="78"/>
      <c r="C4" s="78"/>
      <c r="D4" s="78"/>
      <c r="E4" s="78"/>
      <c r="G4" s="40"/>
    </row>
    <row r="5" spans="1:5" ht="35.25" customHeight="1">
      <c r="A5" s="79" t="s">
        <v>110</v>
      </c>
      <c r="B5" s="79"/>
      <c r="C5" s="79"/>
      <c r="D5" s="79"/>
      <c r="E5" s="79"/>
    </row>
    <row r="6" ht="16.5" customHeight="1">
      <c r="E6" s="18" t="s">
        <v>15</v>
      </c>
    </row>
    <row r="7" spans="1:5" ht="17.25" customHeight="1">
      <c r="A7" s="80" t="s">
        <v>16</v>
      </c>
      <c r="B7" s="80" t="s">
        <v>0</v>
      </c>
      <c r="C7" s="80" t="s">
        <v>56</v>
      </c>
      <c r="D7" s="80"/>
      <c r="E7" s="80"/>
    </row>
    <row r="8" spans="1:5" ht="67.5" customHeight="1">
      <c r="A8" s="80"/>
      <c r="B8" s="80"/>
      <c r="C8" s="19" t="s">
        <v>48</v>
      </c>
      <c r="D8" s="19" t="s">
        <v>13</v>
      </c>
      <c r="E8" s="20" t="s">
        <v>14</v>
      </c>
    </row>
    <row r="9" spans="1:5" ht="15.75">
      <c r="A9" s="20">
        <v>1</v>
      </c>
      <c r="B9" s="20">
        <v>2</v>
      </c>
      <c r="C9" s="21">
        <v>3</v>
      </c>
      <c r="D9" s="21">
        <v>4</v>
      </c>
      <c r="E9" s="21">
        <v>5</v>
      </c>
    </row>
    <row r="10" spans="1:5" ht="15.75">
      <c r="A10" s="22">
        <v>1</v>
      </c>
      <c r="B10" s="23" t="s">
        <v>3</v>
      </c>
      <c r="C10" s="62">
        <v>680.28</v>
      </c>
      <c r="D10" s="62">
        <f>C10</f>
        <v>680.28</v>
      </c>
      <c r="E10" s="62">
        <v>0</v>
      </c>
    </row>
    <row r="11" spans="1:5" ht="15.75">
      <c r="A11" s="25">
        <v>2</v>
      </c>
      <c r="B11" s="24" t="s">
        <v>4</v>
      </c>
      <c r="C11" s="63">
        <v>165.57</v>
      </c>
      <c r="D11" s="62">
        <f aca="true" t="shared" si="0" ref="D11:D17">C11</f>
        <v>165.57</v>
      </c>
      <c r="E11" s="62">
        <v>0</v>
      </c>
    </row>
    <row r="12" spans="1:5" ht="16.5" customHeight="1">
      <c r="A12" s="25">
        <v>3</v>
      </c>
      <c r="B12" s="24" t="s">
        <v>49</v>
      </c>
      <c r="C12" s="63">
        <v>530.96</v>
      </c>
      <c r="D12" s="62">
        <f t="shared" si="0"/>
        <v>530.96</v>
      </c>
      <c r="E12" s="62">
        <v>0</v>
      </c>
    </row>
    <row r="13" spans="1:5" ht="31.5">
      <c r="A13" s="25">
        <v>4</v>
      </c>
      <c r="B13" s="23" t="s">
        <v>5</v>
      </c>
      <c r="C13" s="63">
        <v>0</v>
      </c>
      <c r="D13" s="62">
        <f t="shared" si="0"/>
        <v>0</v>
      </c>
      <c r="E13" s="62">
        <v>0</v>
      </c>
    </row>
    <row r="14" spans="1:5" ht="47.25">
      <c r="A14" s="25">
        <v>5</v>
      </c>
      <c r="B14" s="23" t="s">
        <v>50</v>
      </c>
      <c r="C14" s="63">
        <v>0</v>
      </c>
      <c r="D14" s="62">
        <f t="shared" si="0"/>
        <v>0</v>
      </c>
      <c r="E14" s="62">
        <v>0</v>
      </c>
    </row>
    <row r="15" spans="1:5" ht="47.25">
      <c r="A15" s="25">
        <v>6</v>
      </c>
      <c r="B15" s="23" t="s">
        <v>57</v>
      </c>
      <c r="C15" s="63">
        <v>31.2</v>
      </c>
      <c r="D15" s="62">
        <f t="shared" si="0"/>
        <v>31.2</v>
      </c>
      <c r="E15" s="62">
        <v>0</v>
      </c>
    </row>
    <row r="16" spans="1:5" ht="31.5">
      <c r="A16" s="25">
        <v>7</v>
      </c>
      <c r="B16" s="23" t="s">
        <v>58</v>
      </c>
      <c r="C16" s="63">
        <v>5.3</v>
      </c>
      <c r="D16" s="62">
        <f t="shared" si="0"/>
        <v>5.3</v>
      </c>
      <c r="E16" s="62">
        <v>0</v>
      </c>
    </row>
    <row r="17" spans="1:5" ht="15.75">
      <c r="A17" s="45">
        <v>8</v>
      </c>
      <c r="B17" s="23" t="s">
        <v>51</v>
      </c>
      <c r="C17" s="63">
        <f>C10+C11+C12+C13+C14+C15+C16</f>
        <v>1413.31</v>
      </c>
      <c r="D17" s="62">
        <f t="shared" si="0"/>
        <v>1413.31</v>
      </c>
      <c r="E17" s="63">
        <v>0</v>
      </c>
    </row>
  </sheetData>
  <sheetProtection/>
  <mergeCells count="6"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 topLeftCell="A1">
      <selection activeCell="A4" sqref="A4:E4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2.25" customHeight="1">
      <c r="A1" s="50"/>
      <c r="B1" s="50"/>
      <c r="C1" s="81" t="s">
        <v>113</v>
      </c>
      <c r="D1" s="81"/>
      <c r="E1" s="81"/>
    </row>
    <row r="2" spans="1:5" ht="18.75">
      <c r="A2" s="4"/>
      <c r="B2" s="4"/>
      <c r="C2" s="4"/>
      <c r="D2" s="4"/>
      <c r="E2" s="5"/>
    </row>
    <row r="3" spans="1:5" ht="35.25" customHeight="1">
      <c r="A3" s="82" t="s">
        <v>104</v>
      </c>
      <c r="B3" s="82"/>
      <c r="C3" s="82"/>
      <c r="D3" s="82"/>
      <c r="E3" s="82"/>
    </row>
    <row r="4" spans="1:8" ht="42" customHeight="1">
      <c r="A4" s="71" t="s">
        <v>110</v>
      </c>
      <c r="B4" s="71"/>
      <c r="C4" s="71"/>
      <c r="D4" s="71"/>
      <c r="E4" s="71"/>
      <c r="F4" s="40"/>
      <c r="G4" s="9"/>
      <c r="H4" s="9"/>
    </row>
    <row r="5" spans="1:8" ht="18.75">
      <c r="A5" s="10"/>
      <c r="B5" s="10"/>
      <c r="C5" s="10"/>
      <c r="D5" s="10"/>
      <c r="E5" s="10"/>
      <c r="F5" s="9"/>
      <c r="G5" s="9"/>
      <c r="H5" s="9"/>
    </row>
    <row r="6" spans="1:5" ht="27.75" customHeight="1">
      <c r="A6" s="83" t="s">
        <v>16</v>
      </c>
      <c r="B6" s="83" t="s">
        <v>17</v>
      </c>
      <c r="C6" s="75" t="s">
        <v>56</v>
      </c>
      <c r="D6" s="85"/>
      <c r="E6" s="83" t="s">
        <v>14</v>
      </c>
    </row>
    <row r="7" spans="1:5" ht="36.75" customHeight="1">
      <c r="A7" s="84"/>
      <c r="B7" s="84"/>
      <c r="C7" s="6" t="s">
        <v>18</v>
      </c>
      <c r="D7" s="6" t="s">
        <v>13</v>
      </c>
      <c r="E7" s="84"/>
    </row>
    <row r="8" spans="1:5" s="7" customFormat="1" ht="15.7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5" ht="94.5">
      <c r="A9" s="6">
        <v>1</v>
      </c>
      <c r="B9" s="2" t="s">
        <v>19</v>
      </c>
      <c r="C9" s="8">
        <v>0</v>
      </c>
      <c r="D9" s="8">
        <v>0</v>
      </c>
      <c r="E9" s="8">
        <v>0</v>
      </c>
    </row>
    <row r="10" spans="1:5" ht="18.75" customHeight="1">
      <c r="A10" s="6">
        <v>2</v>
      </c>
      <c r="B10" s="11" t="s">
        <v>10</v>
      </c>
      <c r="C10" s="3">
        <v>0</v>
      </c>
      <c r="D10" s="3">
        <v>0</v>
      </c>
      <c r="E10" s="8">
        <v>0</v>
      </c>
    </row>
    <row r="11" spans="1:5" ht="20.25" customHeight="1">
      <c r="A11" s="6">
        <v>3</v>
      </c>
      <c r="B11" s="11" t="s">
        <v>11</v>
      </c>
      <c r="C11" s="1">
        <v>0</v>
      </c>
      <c r="D11" s="1">
        <v>0</v>
      </c>
      <c r="E11" s="8">
        <v>0</v>
      </c>
    </row>
    <row r="12" spans="1:5" ht="18.75" customHeight="1">
      <c r="A12" s="6">
        <v>4</v>
      </c>
      <c r="B12" s="57" t="s">
        <v>12</v>
      </c>
      <c r="C12" s="8">
        <v>0</v>
      </c>
      <c r="D12" s="8">
        <v>0</v>
      </c>
      <c r="E12" s="8">
        <v>0</v>
      </c>
    </row>
    <row r="13" spans="1:5" ht="16.5" customHeight="1">
      <c r="A13" s="6">
        <v>5</v>
      </c>
      <c r="B13" s="57" t="s">
        <v>20</v>
      </c>
      <c r="C13" s="8">
        <v>0</v>
      </c>
      <c r="D13" s="8">
        <v>0</v>
      </c>
      <c r="E13" s="8">
        <v>0</v>
      </c>
    </row>
    <row r="14" spans="1:5" ht="20.25" customHeight="1">
      <c r="A14" s="6">
        <v>6</v>
      </c>
      <c r="B14" s="57" t="s">
        <v>59</v>
      </c>
      <c r="C14" s="8">
        <v>0</v>
      </c>
      <c r="D14" s="8">
        <v>0</v>
      </c>
      <c r="E14" s="8">
        <v>0</v>
      </c>
    </row>
    <row r="15" spans="1:5" ht="21" customHeight="1">
      <c r="A15" s="6">
        <v>7</v>
      </c>
      <c r="B15" s="2" t="s">
        <v>9</v>
      </c>
      <c r="C15" s="8">
        <v>0</v>
      </c>
      <c r="D15" s="8">
        <v>0</v>
      </c>
      <c r="E15" s="8">
        <v>0</v>
      </c>
    </row>
  </sheetData>
  <sheetProtection/>
  <mergeCells count="7">
    <mergeCell ref="C1:E1"/>
    <mergeCell ref="A3:E3"/>
    <mergeCell ref="A4:E4"/>
    <mergeCell ref="A6:A7"/>
    <mergeCell ref="B6:B7"/>
    <mergeCell ref="C6:D6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view="pageLayout" workbookViewId="0" topLeftCell="A1">
      <selection activeCell="A4" sqref="A4:E4"/>
    </sheetView>
  </sheetViews>
  <sheetFormatPr defaultColWidth="9.140625" defaultRowHeight="12.75" outlineLevelCol="1"/>
  <cols>
    <col min="1" max="1" width="7.421875" style="28" customWidth="1"/>
    <col min="2" max="2" width="35.421875" style="28" customWidth="1"/>
    <col min="3" max="3" width="13.28125" style="28" customWidth="1"/>
    <col min="4" max="4" width="14.140625" style="28" customWidth="1" outlineLevel="1"/>
    <col min="5" max="5" width="14.140625" style="28" customWidth="1"/>
    <col min="6" max="6" width="27.421875" style="28" customWidth="1"/>
    <col min="7" max="16384" width="9.140625" style="28" customWidth="1"/>
  </cols>
  <sheetData>
    <row r="1" spans="2:5" ht="58.5" customHeight="1">
      <c r="B1" s="29"/>
      <c r="C1" s="87" t="s">
        <v>114</v>
      </c>
      <c r="D1" s="87"/>
      <c r="E1" s="87"/>
    </row>
    <row r="2" spans="1:6" ht="18.75">
      <c r="A2" s="30"/>
      <c r="B2" s="31"/>
      <c r="C2" s="30"/>
      <c r="D2" s="30"/>
      <c r="E2" s="30"/>
      <c r="F2" s="40"/>
    </row>
    <row r="3" spans="1:6" ht="21.75" customHeight="1">
      <c r="A3" s="88" t="s">
        <v>105</v>
      </c>
      <c r="B3" s="88"/>
      <c r="C3" s="88"/>
      <c r="D3" s="88"/>
      <c r="E3" s="88"/>
      <c r="F3" s="39"/>
    </row>
    <row r="4" spans="1:6" ht="48" customHeight="1">
      <c r="A4" s="88" t="s">
        <v>110</v>
      </c>
      <c r="B4" s="88"/>
      <c r="C4" s="88"/>
      <c r="D4" s="88"/>
      <c r="E4" s="88"/>
      <c r="F4" s="39"/>
    </row>
    <row r="5" ht="18.75">
      <c r="B5" s="32"/>
    </row>
    <row r="6" spans="1:5" ht="24.75" customHeight="1">
      <c r="A6" s="89" t="s">
        <v>16</v>
      </c>
      <c r="B6" s="89" t="s">
        <v>21</v>
      </c>
      <c r="C6" s="89" t="s">
        <v>22</v>
      </c>
      <c r="D6" s="89" t="s">
        <v>106</v>
      </c>
      <c r="E6" s="89" t="s">
        <v>99</v>
      </c>
    </row>
    <row r="7" spans="1:5" ht="47.25" customHeight="1">
      <c r="A7" s="89"/>
      <c r="B7" s="89"/>
      <c r="C7" s="89"/>
      <c r="D7" s="89"/>
      <c r="E7" s="89"/>
    </row>
    <row r="8" spans="1:5" ht="18" customHeight="1">
      <c r="A8" s="33">
        <v>1</v>
      </c>
      <c r="B8" s="33">
        <v>2</v>
      </c>
      <c r="C8" s="33">
        <v>3</v>
      </c>
      <c r="D8" s="33">
        <v>4</v>
      </c>
      <c r="E8" s="33">
        <v>5</v>
      </c>
    </row>
    <row r="9" spans="1:6" ht="31.5">
      <c r="A9" s="33">
        <v>1</v>
      </c>
      <c r="B9" s="34" t="s">
        <v>37</v>
      </c>
      <c r="C9" s="33" t="s">
        <v>38</v>
      </c>
      <c r="D9" s="36">
        <v>3.58</v>
      </c>
      <c r="E9" s="36">
        <f>'1-вс'!D14/'1-вс'!D13*100</f>
        <v>5.2501426940639275</v>
      </c>
      <c r="F9" s="39"/>
    </row>
    <row r="10" spans="1:5" ht="15.75">
      <c r="A10" s="33">
        <v>2</v>
      </c>
      <c r="B10" s="35" t="s">
        <v>39</v>
      </c>
      <c r="C10" s="33" t="s">
        <v>38</v>
      </c>
      <c r="D10" s="36">
        <v>9.5</v>
      </c>
      <c r="E10" s="36">
        <f>'1-вс'!D24/'1-вс'!D25*100</f>
        <v>9.323226955313773</v>
      </c>
    </row>
    <row r="11" spans="1:5" ht="47.25">
      <c r="A11" s="33">
        <v>3</v>
      </c>
      <c r="B11" s="35" t="s">
        <v>52</v>
      </c>
      <c r="C11" s="33" t="s">
        <v>40</v>
      </c>
      <c r="D11" s="37">
        <v>780</v>
      </c>
      <c r="E11" s="33">
        <v>861</v>
      </c>
    </row>
    <row r="12" spans="1:5" ht="31.5">
      <c r="A12" s="33">
        <v>4</v>
      </c>
      <c r="B12" s="35" t="s">
        <v>41</v>
      </c>
      <c r="C12" s="33" t="s">
        <v>42</v>
      </c>
      <c r="D12" s="38">
        <f>366*24</f>
        <v>8784</v>
      </c>
      <c r="E12" s="33">
        <v>8760</v>
      </c>
    </row>
    <row r="13" spans="1:5" ht="15.75">
      <c r="A13" s="33">
        <v>5</v>
      </c>
      <c r="B13" s="34" t="s">
        <v>53</v>
      </c>
      <c r="C13" s="33"/>
      <c r="D13" s="33"/>
      <c r="E13" s="33"/>
    </row>
    <row r="14" spans="1:5" ht="15.75">
      <c r="A14" s="33" t="s">
        <v>76</v>
      </c>
      <c r="B14" s="35" t="s">
        <v>80</v>
      </c>
      <c r="C14" s="58" t="s">
        <v>100</v>
      </c>
      <c r="D14" s="33">
        <v>0</v>
      </c>
      <c r="E14" s="36">
        <f>'1-вс'!D33/'1-вс'!D25</f>
        <v>0.8028334322631304</v>
      </c>
    </row>
    <row r="15" spans="1:5" ht="15.75" customHeight="1">
      <c r="A15" s="33" t="s">
        <v>6</v>
      </c>
      <c r="B15" s="35" t="s">
        <v>54</v>
      </c>
      <c r="C15" s="33" t="s">
        <v>38</v>
      </c>
      <c r="D15" s="33">
        <v>11.5</v>
      </c>
      <c r="E15" s="36">
        <v>11.6</v>
      </c>
    </row>
    <row r="17" spans="1:5" ht="15.75">
      <c r="A17" s="86" t="s">
        <v>107</v>
      </c>
      <c r="B17" s="86"/>
      <c r="C17" s="86"/>
      <c r="D17" s="86"/>
      <c r="E17" s="86"/>
    </row>
  </sheetData>
  <sheetProtection/>
  <mergeCells count="9">
    <mergeCell ref="A17:E17"/>
    <mergeCell ref="C1:E1"/>
    <mergeCell ref="A3:E3"/>
    <mergeCell ref="A6:A7"/>
    <mergeCell ref="B6:B7"/>
    <mergeCell ref="C6:C7"/>
    <mergeCell ref="D6:D7"/>
    <mergeCell ref="E6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Layout" workbookViewId="0" topLeftCell="A1">
      <selection activeCell="D2" sqref="D2"/>
    </sheetView>
  </sheetViews>
  <sheetFormatPr defaultColWidth="9.140625" defaultRowHeight="12.75"/>
  <cols>
    <col min="1" max="1" width="5.8515625" style="41" customWidth="1"/>
    <col min="2" max="2" width="30.57421875" style="41" customWidth="1"/>
    <col min="3" max="3" width="11.28125" style="41" customWidth="1"/>
    <col min="4" max="4" width="17.7109375" style="41" customWidth="1"/>
    <col min="5" max="5" width="18.00390625" style="41" customWidth="1"/>
    <col min="6" max="16384" width="9.140625" style="41" customWidth="1"/>
  </cols>
  <sheetData>
    <row r="1" spans="4:5" ht="60" customHeight="1">
      <c r="D1" s="95" t="s">
        <v>115</v>
      </c>
      <c r="E1" s="96"/>
    </row>
    <row r="2" ht="15.75" customHeight="1"/>
    <row r="3" spans="1:7" ht="18" customHeight="1">
      <c r="A3" s="94" t="s">
        <v>97</v>
      </c>
      <c r="B3" s="94"/>
      <c r="C3" s="94"/>
      <c r="D3" s="94"/>
      <c r="E3" s="94"/>
      <c r="F3" s="97"/>
      <c r="G3" s="97"/>
    </row>
    <row r="4" spans="1:5" ht="36.75" customHeight="1">
      <c r="A4" s="98" t="s">
        <v>110</v>
      </c>
      <c r="B4" s="98"/>
      <c r="C4" s="98"/>
      <c r="D4" s="98"/>
      <c r="E4" s="98"/>
    </row>
    <row r="6" spans="1:5" s="42" customFormat="1" ht="23.25" customHeight="1">
      <c r="A6" s="99" t="s">
        <v>16</v>
      </c>
      <c r="B6" s="99" t="s">
        <v>44</v>
      </c>
      <c r="C6" s="99" t="s">
        <v>22</v>
      </c>
      <c r="D6" s="90" t="s">
        <v>45</v>
      </c>
      <c r="E6" s="91"/>
    </row>
    <row r="7" spans="1:5" s="42" customFormat="1" ht="74.25" customHeight="1">
      <c r="A7" s="100"/>
      <c r="B7" s="100"/>
      <c r="C7" s="100"/>
      <c r="D7" s="43" t="s">
        <v>79</v>
      </c>
      <c r="E7" s="43" t="s">
        <v>77</v>
      </c>
    </row>
    <row r="8" spans="1:5" s="42" customFormat="1" ht="18.75">
      <c r="A8" s="43">
        <v>1</v>
      </c>
      <c r="B8" s="43">
        <v>2</v>
      </c>
      <c r="C8" s="43">
        <v>3</v>
      </c>
      <c r="D8" s="43">
        <v>4</v>
      </c>
      <c r="E8" s="43">
        <v>5</v>
      </c>
    </row>
    <row r="9" spans="1:5" s="42" customFormat="1" ht="18.75">
      <c r="A9" s="43">
        <v>1</v>
      </c>
      <c r="B9" s="44" t="s">
        <v>63</v>
      </c>
      <c r="C9" s="43"/>
      <c r="D9" s="90"/>
      <c r="E9" s="91"/>
    </row>
    <row r="10" spans="1:5" s="42" customFormat="1" ht="55.5" customHeight="1">
      <c r="A10" s="43" t="s">
        <v>1</v>
      </c>
      <c r="B10" s="44" t="s">
        <v>46</v>
      </c>
      <c r="C10" s="43" t="s">
        <v>47</v>
      </c>
      <c r="D10" s="43">
        <v>47.52</v>
      </c>
      <c r="E10" s="43">
        <v>50.08</v>
      </c>
    </row>
    <row r="11" spans="1:5" ht="57" customHeight="1">
      <c r="A11" s="43" t="s">
        <v>2</v>
      </c>
      <c r="B11" s="44" t="s">
        <v>64</v>
      </c>
      <c r="C11" s="43" t="s">
        <v>47</v>
      </c>
      <c r="D11" s="43">
        <v>47.52</v>
      </c>
      <c r="E11" s="43">
        <v>50.08</v>
      </c>
    </row>
    <row r="12" spans="1:5" ht="22.5" customHeight="1">
      <c r="A12" s="65"/>
      <c r="B12" s="67"/>
      <c r="C12" s="65"/>
      <c r="D12" s="94"/>
      <c r="E12" s="94"/>
    </row>
    <row r="13" spans="1:5" ht="57" customHeight="1">
      <c r="A13" s="92" t="s">
        <v>111</v>
      </c>
      <c r="B13" s="92"/>
      <c r="C13" s="92"/>
      <c r="D13" s="92"/>
      <c r="E13" s="92"/>
    </row>
    <row r="14" spans="1:5" ht="57" customHeight="1">
      <c r="A14" s="65"/>
      <c r="B14" s="67"/>
      <c r="C14" s="65"/>
      <c r="D14" s="68"/>
      <c r="E14" s="68"/>
    </row>
    <row r="16" spans="1:5" ht="65.25" customHeight="1">
      <c r="A16" s="93" t="s">
        <v>65</v>
      </c>
      <c r="B16" s="93"/>
      <c r="C16" s="93"/>
      <c r="D16" s="93"/>
      <c r="E16" s="93"/>
    </row>
  </sheetData>
  <sheetProtection/>
  <mergeCells count="12">
    <mergeCell ref="F3:G3"/>
    <mergeCell ref="A4:E4"/>
    <mergeCell ref="A6:A7"/>
    <mergeCell ref="B6:B7"/>
    <mergeCell ref="C6:C7"/>
    <mergeCell ref="D6:E6"/>
    <mergeCell ref="A13:E13"/>
    <mergeCell ref="D9:E9"/>
    <mergeCell ref="A16:E16"/>
    <mergeCell ref="D12:E12"/>
    <mergeCell ref="D1:E1"/>
    <mergeCell ref="A3:E3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Власик</cp:lastModifiedBy>
  <cp:lastPrinted>2013-12-04T02:37:36Z</cp:lastPrinted>
  <dcterms:created xsi:type="dcterms:W3CDTF">1996-10-08T23:32:33Z</dcterms:created>
  <dcterms:modified xsi:type="dcterms:W3CDTF">2013-12-04T02:38:51Z</dcterms:modified>
  <cp:category/>
  <cp:version/>
  <cp:contentType/>
  <cp:contentStatus/>
</cp:coreProperties>
</file>